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PMCPC Ad ROI Calculator" sheetId="1" r:id="rId3"/>
  </sheets>
  <definedNames/>
  <calcPr/>
</workbook>
</file>

<file path=xl/sharedStrings.xml><?xml version="1.0" encoding="utf-8"?>
<sst xmlns="http://schemas.openxmlformats.org/spreadsheetml/2006/main" count="72" uniqueCount="71">
  <si>
    <t>Ad ROI Calculator &amp; Analyzer</t>
  </si>
  <si>
    <t>This calculator measures the ROI from various facets of your sales funnel and cycles</t>
  </si>
  <si>
    <t>Enter Your Cost &amp; Conversion Data to see your ROI Opportunities:</t>
  </si>
  <si>
    <t>CPM Advertising</t>
  </si>
  <si>
    <t>Total monthly impressions from your CPM advertising:</t>
  </si>
  <si>
    <t>An impression is a one-time showing of your banner or button on a site.</t>
  </si>
  <si>
    <t>Your clickthrough rate is the number of clickthroughs you receive divided by the number of impressions.</t>
  </si>
  <si>
    <t>Clickthrough rate:</t>
  </si>
  <si>
    <t>Estimated average CPM:</t>
  </si>
  <si>
    <t>CPM (cost per thousand) is the amount you pay for each 1,000 impressions.</t>
  </si>
  <si>
    <t>CPC Advertising</t>
  </si>
  <si>
    <t>Total monthly clicks your CPC advertising:</t>
  </si>
  <si>
    <t>Total clicks from a PPC campaign</t>
  </si>
  <si>
    <t>Estimated average CPC:</t>
  </si>
  <si>
    <t>Average Cost Per Click for the Campaign</t>
  </si>
  <si>
    <t>Conversion Metrics</t>
  </si>
  <si>
    <t>Email Conversion Rate</t>
  </si>
  <si>
    <t>Email Opt-In Rate on Landing Page</t>
  </si>
  <si>
    <t>Value Per Email Address</t>
  </si>
  <si>
    <r>
      <rPr>
        <rFont val="Verdana"/>
        <color rgb="FFDD0806"/>
        <sz val="12.0"/>
      </rPr>
      <t xml:space="preserve">Value Per Email Address </t>
    </r>
    <r>
      <rPr>
        <rFont val="Verdana"/>
        <b/>
        <color rgb="FFDD0806"/>
        <sz val="12.0"/>
      </rPr>
      <t>(DO NOT COUNT DAY 0 VALUE &amp; CONTINUITY)(COUNT ALL OTHER INCOME FROM AR, CROSS SELLS, ETC)</t>
    </r>
  </si>
  <si>
    <t>Sale Conversion rate:</t>
  </si>
  <si>
    <t>This number is based on your own results.  Enter a number such as 2% or 3% to test the calculator.</t>
  </si>
  <si>
    <t>Day 0 Value Per Conversion:</t>
  </si>
  <si>
    <t>Average Profit Day 0 (Cartvalue+upsells+downsells)-(product &amp; fullfillment costs)</t>
  </si>
  <si>
    <t>Your Results</t>
  </si>
  <si>
    <t xml:space="preserve">Monthly CPM advertising cost = </t>
  </si>
  <si>
    <t xml:space="preserve">Monthly CPC advertising cost = </t>
  </si>
  <si>
    <t>Number of Clicks =</t>
  </si>
  <si>
    <t>Number of Emails Collected =</t>
  </si>
  <si>
    <t>If you're not getting an email, you're blowing it!</t>
  </si>
  <si>
    <t xml:space="preserve">Number of conversions from paid traffic = </t>
  </si>
  <si>
    <t>Sales from Your Paid Traffic</t>
  </si>
  <si>
    <t>CPS</t>
  </si>
  <si>
    <t>Cost Per Sale</t>
  </si>
  <si>
    <t>Viral Loop Factor =</t>
  </si>
  <si>
    <t>For every sale, how many referral sales did you get?</t>
  </si>
  <si>
    <t xml:space="preserve">Number of conversions from Viral Traffic = </t>
  </si>
  <si>
    <t>This conversion number is based on your TAF, buddy &amp; Homepage Traffic</t>
  </si>
  <si>
    <t xml:space="preserve">Income from Emails Collected = </t>
  </si>
  <si>
    <t>Your stretch goal for this is 3x the Value of the Day 0 Cart Revenue</t>
  </si>
  <si>
    <t xml:space="preserve">Day 0 Income from Cart Sales = </t>
  </si>
  <si>
    <t>Upsells, Cross sales, Downsells, etc. The total amount charged at checkout</t>
  </si>
  <si>
    <t>Day 0 Profits (net After Ad Costs) =</t>
  </si>
  <si>
    <t>You Immediate Operating Capital for campaign expansion</t>
  </si>
  <si>
    <t xml:space="preserve">Continuity Conversion Rate= </t>
  </si>
  <si>
    <t>The Amount of Day0 Sales that end up joining your Continuity program</t>
  </si>
  <si>
    <t xml:space="preserve">Member Retention in Mos = </t>
  </si>
  <si>
    <t>Average Length A Member Stays On Continuity</t>
  </si>
  <si>
    <t xml:space="preserve">Monthly Membership Value = </t>
  </si>
  <si>
    <t>Average Monthly Value of a Member</t>
  </si>
  <si>
    <t xml:space="preserve">Total Membership Value = </t>
  </si>
  <si>
    <t>Total Income from Memberships</t>
  </si>
  <si>
    <t xml:space="preserve">Viral Loop Income = </t>
  </si>
  <si>
    <t>Income from Viral campaign (Includes Homepage sales)</t>
  </si>
  <si>
    <t>Net Profits (net After Ad Costs+Email) =</t>
  </si>
  <si>
    <t>Your ACTUAL net profits</t>
  </si>
  <si>
    <t xml:space="preserve">You ACTUAL VALUE PER CUSTOMER = </t>
  </si>
  <si>
    <t>This is your new REAL Value Per customer</t>
  </si>
  <si>
    <t xml:space="preserve">Your CPM advertising ROI = </t>
  </si>
  <si>
    <t>% of Return on Initial Investments</t>
  </si>
  <si>
    <t>Required input information</t>
  </si>
  <si>
    <t>What this means</t>
  </si>
  <si>
    <t>Total monthly impressions from your CPM advertising</t>
  </si>
  <si>
    <t>An impression is a one-time showing of your banner or button on a site. You can enter last month's number to calculate last month's ROI or project next month's number to calculate next month's potential ROI.</t>
  </si>
  <si>
    <t>Estimated average CPM</t>
  </si>
  <si>
    <t>Clickthrough rate</t>
  </si>
  <si>
    <t>Your clickthrough rate is the number of clickthroughs you receive divided by the number of impressions. For example, if you pay for 5,000 impressions and get 50 clickthroughs, your clickthrough rate would be 1%.</t>
  </si>
  <si>
    <t>Conversion rate</t>
  </si>
  <si>
    <t>Your conversion rate is the percentage of visitors who come to your site from a banner or button who convert into customers, for instance, by making a purchase. Conversion rates vary by company, but an average conversion rate you can use as a test would be 2-3%.</t>
  </si>
  <si>
    <t>Average profit per conversion</t>
  </si>
  <si>
    <t>Profit refers to the amount of money you earn from a conversion. For example, if you sell a teacup for $10 and it only cost you $7, your profit would be $3. For this input, estimate the average amount of profit you make from each conversion.</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</si>
</sst>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
    <numFmt numFmtId="165" formatCode="&quot;$&quot;#,##0.00"/>
    <numFmt numFmtId="166" formatCode="&quot;$&quot;#,##0_);[Red]\(&quot;$&quot;#,##0\)"/>
    <numFmt numFmtId="167" formatCode="&quot;$&quot;#,##0"/>
    <numFmt numFmtId="168" formatCode="#,##0.0_);[Red]\(#,##0.0\)"/>
    <numFmt numFmtId="169" formatCode="&quot;$&quot;#,##0.00_);[Red]\(&quot;$&quot;#,##0.00\)"/>
  </numFmts>
  <fonts count="25">
    <font>
      <sz val="9.0"/>
      <color rgb="FF000000"/>
      <name val="Arimo"/>
    </font>
    <font>
      <sz val="9.0"/>
      <name val="Arimo"/>
    </font>
    <font>
      <b/>
      <sz val="18.0"/>
      <name val="Verdana"/>
    </font>
    <font/>
    <font>
      <b/>
      <sz val="14.0"/>
      <name val="Verdana"/>
    </font>
    <font>
      <b/>
      <sz val="10.0"/>
      <name val="Verdana"/>
    </font>
    <font>
      <sz val="10.0"/>
      <name val="Verdana"/>
    </font>
    <font>
      <sz val="12.0"/>
      <color rgb="FF000000"/>
      <name val="Verdana"/>
    </font>
    <font>
      <sz val="10.0"/>
      <color rgb="FF333333"/>
      <name val="Verdana"/>
    </font>
    <font>
      <b/>
      <sz val="12.0"/>
      <color rgb="FF333333"/>
      <name val="Verdana"/>
    </font>
    <font>
      <sz val="12.0"/>
      <name val="Verdana"/>
    </font>
    <font>
      <b/>
      <sz val="14.0"/>
      <color rgb="FF000000"/>
      <name val="Verdana"/>
    </font>
    <font>
      <sz val="12.0"/>
      <color rgb="FF333333"/>
      <name val="Verdana"/>
    </font>
    <font>
      <b/>
      <i/>
      <sz val="12.0"/>
      <name val="Verdana"/>
    </font>
    <font>
      <b/>
      <i/>
      <sz val="10.0"/>
      <name val="Verdana"/>
    </font>
    <font>
      <b/>
      <sz val="12.0"/>
      <name val="Verdana"/>
    </font>
    <font>
      <b/>
      <sz val="10.0"/>
      <color rgb="FF333333"/>
      <name val="Verdana"/>
    </font>
    <font>
      <b/>
      <sz val="9.0"/>
      <name val="Arimo"/>
    </font>
    <font>
      <sz val="12.0"/>
      <name val="Arimo"/>
    </font>
    <font>
      <b/>
      <i/>
      <sz val="14.0"/>
      <name val="Verdana"/>
    </font>
    <font>
      <sz val="12.0"/>
      <color rgb="FFDD0806"/>
      <name val="Verdana"/>
    </font>
    <font>
      <i/>
      <sz val="12.0"/>
      <name val="Verdana"/>
    </font>
    <font>
      <b/>
      <sz val="11.0"/>
      <name val="Verdana"/>
    </font>
    <font>
      <i/>
      <sz val="10.0"/>
      <name val="Arial"/>
    </font>
    <font>
      <sz val="10.0"/>
      <name val="Arial"/>
    </font>
  </fonts>
  <fills count="6">
    <fill>
      <patternFill patternType="none"/>
    </fill>
    <fill>
      <patternFill patternType="lightGray"/>
    </fill>
    <fill>
      <patternFill patternType="solid">
        <fgColor rgb="FFFFFFFF"/>
        <bgColor rgb="FFFFFFFF"/>
      </patternFill>
    </fill>
    <fill>
      <patternFill patternType="solid">
        <fgColor rgb="FFDCDCDC"/>
        <bgColor rgb="FFDCDCDC"/>
      </patternFill>
    </fill>
    <fill>
      <patternFill patternType="solid">
        <fgColor rgb="FF00FFFF"/>
        <bgColor rgb="FF00FFFF"/>
      </patternFill>
    </fill>
    <fill>
      <patternFill patternType="solid">
        <fgColor rgb="FFFFFF99"/>
        <bgColor rgb="FFFFFF99"/>
      </patternFill>
    </fill>
  </fills>
  <borders count="37">
    <border/>
    <border>
      <left/>
      <right/>
      <top/>
      <bottom/>
    </border>
    <border>
      <left/>
      <top/>
      <bottom/>
    </border>
    <border>
      <top/>
      <bottom/>
    </border>
    <border>
      <right/>
      <top/>
      <bottom/>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top/>
      <bottom style="medium">
        <color rgb="FF000000"/>
      </bottom>
    </border>
    <border>
      <top/>
      <bottom style="medium">
        <color rgb="FF000000"/>
      </bottom>
    </border>
    <border>
      <right/>
      <top/>
      <bottom style="medium">
        <color rgb="FF000000"/>
      </bottom>
    </border>
    <border>
      <left/>
      <right style="thin">
        <color rgb="FF000000"/>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right style="thin">
        <color rgb="FF000000"/>
      </right>
      <top/>
      <bottom/>
    </border>
    <border>
      <left style="thin">
        <color rgb="FF000000"/>
      </left>
      <right style="thin">
        <color rgb="FF000000"/>
      </right>
      <top style="thin">
        <color rgb="FF000000"/>
      </top>
      <bottom style="thin">
        <color rgb="FF000000"/>
      </bottom>
    </border>
    <border>
      <left/>
      <right style="medium">
        <color rgb="FF000000"/>
      </right>
      <top/>
      <bottom/>
    </border>
    <border>
      <left/>
      <right/>
      <top/>
    </border>
    <border>
      <left/>
      <right/>
    </border>
    <border>
      <left/>
      <right/>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top style="thin">
        <color rgb="FF000000"/>
      </top>
      <bottom/>
    </border>
    <border>
      <right/>
      <top style="thin">
        <color rgb="FF000000"/>
      </top>
      <bottom/>
    </border>
    <border>
      <left style="thin">
        <color rgb="FF000000"/>
      </left>
      <top/>
      <bottom/>
    </border>
    <border>
      <left/>
      <top/>
      <bottom style="thin">
        <color rgb="FF000000"/>
      </bottom>
    </border>
    <border>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43">
    <xf borderId="0" fillId="0" fontId="0" numFmtId="0" xfId="0" applyAlignment="1" applyFont="1">
      <alignment readingOrder="0" shrinkToFit="0" vertical="bottom" wrapText="0"/>
    </xf>
    <xf borderId="1" fillId="2" fontId="1" numFmtId="0" xfId="0" applyAlignment="1" applyBorder="1" applyFill="1" applyFont="1">
      <alignment shrinkToFit="0" wrapText="0"/>
    </xf>
    <xf borderId="2" fillId="2" fontId="2" numFmtId="0" xfId="0" applyAlignment="1" applyBorder="1" applyFont="1">
      <alignment horizontal="left" readingOrder="0" shrinkToFit="0" wrapText="1"/>
    </xf>
    <xf borderId="3" fillId="0" fontId="3" numFmtId="0" xfId="0" applyBorder="1" applyFont="1"/>
    <xf borderId="4" fillId="0" fontId="3" numFmtId="0" xfId="0" applyBorder="1" applyFont="1"/>
    <xf borderId="1" fillId="2" fontId="4" numFmtId="0" xfId="0" applyAlignment="1" applyBorder="1" applyFont="1">
      <alignment horizontal="left" shrinkToFit="0" wrapText="1"/>
    </xf>
    <xf borderId="1" fillId="2" fontId="5" numFmtId="0" xfId="0" applyAlignment="1" applyBorder="1" applyFont="1">
      <alignment horizontal="center" shrinkToFit="0" wrapText="1"/>
    </xf>
    <xf borderId="1" fillId="2" fontId="6" numFmtId="0" xfId="0" applyAlignment="1" applyBorder="1" applyFont="1">
      <alignment shrinkToFit="0" wrapText="1"/>
    </xf>
    <xf borderId="1" fillId="2" fontId="6" numFmtId="0" xfId="0" applyAlignment="1" applyBorder="1" applyFont="1">
      <alignment shrinkToFit="0" wrapText="0"/>
    </xf>
    <xf borderId="2" fillId="2" fontId="7" numFmtId="0" xfId="0" applyAlignment="1" applyBorder="1" applyFont="1">
      <alignment horizontal="left" readingOrder="0" shrinkToFit="0" vertical="top" wrapText="1"/>
    </xf>
    <xf borderId="1" fillId="2" fontId="4" numFmtId="0" xfId="0" applyAlignment="1" applyBorder="1" applyFont="1">
      <alignment readingOrder="0" shrinkToFit="0" wrapText="0"/>
    </xf>
    <xf borderId="1" fillId="2" fontId="4" numFmtId="0" xfId="0" applyAlignment="1" applyBorder="1" applyFont="1">
      <alignment shrinkToFit="0" wrapText="0"/>
    </xf>
    <xf borderId="5" fillId="3" fontId="8" numFmtId="0" xfId="0" applyAlignment="1" applyBorder="1" applyFill="1" applyFont="1">
      <alignment shrinkToFit="0" vertical="center" wrapText="1"/>
    </xf>
    <xf borderId="6" fillId="3" fontId="8" numFmtId="0" xfId="0" applyAlignment="1" applyBorder="1" applyFont="1">
      <alignment shrinkToFit="0" vertical="center" wrapText="1"/>
    </xf>
    <xf borderId="7" fillId="3" fontId="8" numFmtId="0" xfId="0" applyAlignment="1" applyBorder="1" applyFont="1">
      <alignment shrinkToFit="0" vertical="center" wrapText="1"/>
    </xf>
    <xf borderId="8" fillId="3" fontId="8" numFmtId="0" xfId="0" applyAlignment="1" applyBorder="1" applyFont="1">
      <alignment shrinkToFit="0" vertical="center" wrapText="1"/>
    </xf>
    <xf borderId="9" fillId="3" fontId="9" numFmtId="0" xfId="0" applyAlignment="1" applyBorder="1" applyFont="1">
      <alignment shrinkToFit="0" vertical="center" wrapText="1"/>
    </xf>
    <xf borderId="10" fillId="0" fontId="3" numFmtId="0" xfId="0" applyBorder="1" applyFont="1"/>
    <xf borderId="11" fillId="0" fontId="3" numFmtId="0" xfId="0" applyBorder="1" applyFont="1"/>
    <xf borderId="1" fillId="3" fontId="4" numFmtId="0" xfId="0" applyAlignment="1" applyBorder="1" applyFont="1">
      <alignment horizontal="center" shrinkToFit="0" vertical="center" wrapText="1"/>
    </xf>
    <xf borderId="1" fillId="3" fontId="6" numFmtId="0" xfId="0" applyAlignment="1" applyBorder="1" applyFont="1">
      <alignment shrinkToFit="0" vertical="center" wrapText="1"/>
    </xf>
    <xf borderId="1" fillId="3" fontId="6" numFmtId="0" xfId="0" applyAlignment="1" applyBorder="1" applyFont="1">
      <alignment shrinkToFit="0" vertical="center" wrapText="0"/>
    </xf>
    <xf borderId="1" fillId="3" fontId="1" numFmtId="0" xfId="0" applyAlignment="1" applyBorder="1" applyFont="1">
      <alignment shrinkToFit="0" vertical="center" wrapText="0"/>
    </xf>
    <xf borderId="12" fillId="3" fontId="8" numFmtId="0" xfId="0" applyAlignment="1" applyBorder="1" applyFont="1">
      <alignment shrinkToFit="0" vertical="center" wrapText="1"/>
    </xf>
    <xf borderId="13" fillId="3" fontId="8" numFmtId="0" xfId="0" applyAlignment="1" applyBorder="1" applyFont="1">
      <alignment shrinkToFit="0" vertical="center" wrapText="1"/>
    </xf>
    <xf borderId="14" fillId="3" fontId="6" numFmtId="0" xfId="0" applyAlignment="1" applyBorder="1" applyFont="1">
      <alignment shrinkToFit="0" vertical="center" wrapText="1"/>
    </xf>
    <xf borderId="14" fillId="3" fontId="4" numFmtId="0" xfId="0" applyAlignment="1" applyBorder="1" applyFont="1">
      <alignment horizontal="center" shrinkToFit="0" vertical="center" wrapText="1"/>
    </xf>
    <xf borderId="14" fillId="3" fontId="6" numFmtId="0" xfId="0" applyAlignment="1" applyBorder="1" applyFont="1">
      <alignment shrinkToFit="0" vertical="center" wrapText="0"/>
    </xf>
    <xf borderId="15" fillId="3" fontId="1" numFmtId="0" xfId="0" applyAlignment="1" applyBorder="1" applyFont="1">
      <alignment shrinkToFit="0" vertical="center" wrapText="0"/>
    </xf>
    <xf borderId="16" fillId="3" fontId="8" numFmtId="0" xfId="0" applyAlignment="1" applyBorder="1" applyFont="1">
      <alignment shrinkToFit="0" vertical="center" wrapText="1"/>
    </xf>
    <xf borderId="2" fillId="3" fontId="10" numFmtId="0" xfId="0" applyAlignment="1" applyBorder="1" applyFont="1">
      <alignment shrinkToFit="0" vertical="center" wrapText="1"/>
    </xf>
    <xf borderId="17" fillId="0" fontId="3" numFmtId="0" xfId="0" applyBorder="1" applyFont="1"/>
    <xf borderId="18" fillId="4" fontId="11" numFmtId="3" xfId="0" applyAlignment="1" applyBorder="1" applyFill="1" applyFont="1" applyNumberFormat="1">
      <alignment horizontal="center" readingOrder="0" shrinkToFit="0" vertical="center" wrapText="1"/>
    </xf>
    <xf borderId="1" fillId="3" fontId="12" numFmtId="0" xfId="0" applyAlignment="1" applyBorder="1" applyFont="1">
      <alignment shrinkToFit="0" vertical="center" wrapText="1"/>
    </xf>
    <xf borderId="19" fillId="3" fontId="1" numFmtId="0" xfId="0" applyAlignment="1" applyBorder="1" applyFont="1">
      <alignment shrinkToFit="0" vertical="center" wrapText="0"/>
    </xf>
    <xf borderId="1" fillId="3" fontId="10" numFmtId="0" xfId="0" applyAlignment="1" applyBorder="1" applyFont="1">
      <alignment shrinkToFit="0" vertical="center" wrapText="1"/>
    </xf>
    <xf borderId="1" fillId="3" fontId="5" numFmtId="0" xfId="0" applyAlignment="1" applyBorder="1" applyFont="1">
      <alignment horizontal="center" shrinkToFit="0" vertical="center" wrapText="1"/>
    </xf>
    <xf borderId="20" fillId="3" fontId="12" numFmtId="0" xfId="0" applyAlignment="1" applyBorder="1" applyFont="1">
      <alignment horizontal="left" shrinkToFit="0" vertical="center" wrapText="1"/>
    </xf>
    <xf borderId="1" fillId="3" fontId="10" numFmtId="0" xfId="0" applyAlignment="1" applyBorder="1" applyFont="1">
      <alignment shrinkToFit="0" vertical="center" wrapText="0"/>
    </xf>
    <xf borderId="1" fillId="3" fontId="13" numFmtId="0" xfId="0" applyAlignment="1" applyBorder="1" applyFont="1">
      <alignment horizontal="right" shrinkToFit="0" vertical="center" wrapText="1"/>
    </xf>
    <xf borderId="18" fillId="4" fontId="4" numFmtId="164" xfId="0" applyAlignment="1" applyBorder="1" applyFont="1" applyNumberFormat="1">
      <alignment horizontal="center" readingOrder="0" shrinkToFit="0" vertical="center" wrapText="1"/>
    </xf>
    <xf borderId="21" fillId="0" fontId="3" numFmtId="0" xfId="0" applyBorder="1" applyFont="1"/>
    <xf borderId="1" fillId="3" fontId="14" numFmtId="0" xfId="0" applyAlignment="1" applyBorder="1" applyFont="1">
      <alignment horizontal="right" shrinkToFit="0" vertical="center" wrapText="1"/>
    </xf>
    <xf borderId="22" fillId="0" fontId="3" numFmtId="0" xfId="0" applyBorder="1" applyFont="1"/>
    <xf borderId="1" fillId="3" fontId="8" numFmtId="0" xfId="0" applyAlignment="1" applyBorder="1" applyFont="1">
      <alignment shrinkToFit="0" vertical="center" wrapText="1"/>
    </xf>
    <xf borderId="18" fillId="4" fontId="15" numFmtId="165" xfId="0" applyAlignment="1" applyBorder="1" applyFont="1" applyNumberFormat="1">
      <alignment horizontal="center" readingOrder="0" shrinkToFit="0" vertical="center" wrapText="1"/>
    </xf>
    <xf borderId="23" fillId="3" fontId="8" numFmtId="0" xfId="0" applyAlignment="1" applyBorder="1" applyFont="1">
      <alignment shrinkToFit="0" vertical="center" wrapText="1"/>
    </xf>
    <xf borderId="24" fillId="3" fontId="6" numFmtId="0" xfId="0" applyAlignment="1" applyBorder="1" applyFont="1">
      <alignment shrinkToFit="0" vertical="center" wrapText="0"/>
    </xf>
    <xf borderId="24" fillId="3" fontId="14" numFmtId="0" xfId="0" applyAlignment="1" applyBorder="1" applyFont="1">
      <alignment horizontal="right" shrinkToFit="0" vertical="center" wrapText="1"/>
    </xf>
    <xf borderId="24" fillId="3" fontId="8" numFmtId="0" xfId="0" applyAlignment="1" applyBorder="1" applyFont="1">
      <alignment shrinkToFit="0" vertical="center" wrapText="1"/>
    </xf>
    <xf borderId="24" fillId="3" fontId="6" numFmtId="0" xfId="0" applyAlignment="1" applyBorder="1" applyFont="1">
      <alignment shrinkToFit="0" vertical="center" wrapText="1"/>
    </xf>
    <xf borderId="25" fillId="3" fontId="1" numFmtId="0" xfId="0" applyAlignment="1" applyBorder="1" applyFont="1">
      <alignment shrinkToFit="0" vertical="center" wrapText="0"/>
    </xf>
    <xf borderId="9" fillId="3" fontId="15" numFmtId="0" xfId="0" applyAlignment="1" applyBorder="1" applyFont="1">
      <alignment shrinkToFit="0" vertical="center" wrapText="0"/>
    </xf>
    <xf borderId="14" fillId="3" fontId="5" numFmtId="0" xfId="0" applyAlignment="1" applyBorder="1" applyFont="1">
      <alignment shrinkToFit="0" vertical="center" wrapText="0"/>
    </xf>
    <xf borderId="18" fillId="4" fontId="4" numFmtId="0" xfId="0" applyAlignment="1" applyBorder="1" applyFont="1">
      <alignment horizontal="center" readingOrder="0" shrinkToFit="0" vertical="center" wrapText="1"/>
    </xf>
    <xf borderId="18" fillId="4" fontId="4" numFmtId="165" xfId="0" applyAlignment="1" applyBorder="1" applyFont="1" applyNumberFormat="1">
      <alignment horizontal="center" readingOrder="0" shrinkToFit="0" vertical="center" wrapText="1"/>
    </xf>
    <xf borderId="2" fillId="3" fontId="9" numFmtId="0" xfId="0" applyAlignment="1" applyBorder="1" applyFont="1">
      <alignment shrinkToFit="0" vertical="center" wrapText="1"/>
    </xf>
    <xf borderId="13" fillId="3" fontId="16" numFmtId="0" xfId="0" applyAlignment="1" applyBorder="1" applyFont="1">
      <alignment shrinkToFit="0" vertical="center" wrapText="1"/>
    </xf>
    <xf borderId="14" fillId="3" fontId="17" numFmtId="0" xfId="0" applyAlignment="1" applyBorder="1" applyFont="1">
      <alignment shrinkToFit="0" vertical="center" wrapText="0"/>
    </xf>
    <xf borderId="14" fillId="3" fontId="14" numFmtId="0" xfId="0" applyAlignment="1" applyBorder="1" applyFont="1">
      <alignment horizontal="right" shrinkToFit="0" vertical="center" wrapText="1"/>
    </xf>
    <xf borderId="14" fillId="3" fontId="8" numFmtId="0" xfId="0" applyAlignment="1" applyBorder="1" applyFont="1">
      <alignment shrinkToFit="0" vertical="center" wrapText="1"/>
    </xf>
    <xf borderId="16" fillId="3" fontId="16" numFmtId="0" xfId="0" applyAlignment="1" applyBorder="1" applyFont="1">
      <alignment shrinkToFit="0" vertical="center" wrapText="1"/>
    </xf>
    <xf borderId="1" fillId="3" fontId="18" numFmtId="0" xfId="0" applyAlignment="1" applyBorder="1" applyFont="1">
      <alignment shrinkToFit="0" vertical="center" wrapText="0"/>
    </xf>
    <xf borderId="18" fillId="4" fontId="19" numFmtId="9" xfId="0" applyAlignment="1" applyBorder="1" applyFont="1" applyNumberFormat="1">
      <alignment horizontal="center" readingOrder="0" shrinkToFit="0" vertical="center" wrapText="1"/>
    </xf>
    <xf borderId="1" fillId="3" fontId="12" numFmtId="0" xfId="0" applyAlignment="1" applyBorder="1" applyFont="1">
      <alignment readingOrder="0" shrinkToFit="0" vertical="center" wrapText="1"/>
    </xf>
    <xf borderId="1" fillId="3" fontId="18" numFmtId="0" xfId="0" applyAlignment="1" applyBorder="1" applyFont="1">
      <alignment shrinkToFit="0" wrapText="0"/>
    </xf>
    <xf borderId="18" fillId="4" fontId="19" numFmtId="165" xfId="0" applyAlignment="1" applyBorder="1" applyFont="1" applyNumberFormat="1">
      <alignment horizontal="center" readingOrder="0" shrinkToFit="0" vertical="center" wrapText="1"/>
    </xf>
    <xf borderId="1" fillId="3" fontId="20" numFmtId="0" xfId="0" applyAlignment="1" applyBorder="1" applyFont="1">
      <alignment shrinkToFit="0" vertical="center" wrapText="1"/>
    </xf>
    <xf borderId="1" fillId="3" fontId="21" numFmtId="0" xfId="0" applyAlignment="1" applyBorder="1" applyFont="1">
      <alignment horizontal="right" shrinkToFit="0" vertical="center" wrapText="1"/>
    </xf>
    <xf borderId="1" fillId="3" fontId="5" numFmtId="164" xfId="0" applyAlignment="1" applyBorder="1" applyFont="1" applyNumberFormat="1">
      <alignment horizontal="center" shrinkToFit="0" vertical="center" wrapText="1"/>
    </xf>
    <xf borderId="1" fillId="3" fontId="12" numFmtId="0" xfId="0" applyAlignment="1" applyBorder="1" applyFont="1">
      <alignment horizontal="left" shrinkToFit="0" vertical="center" wrapText="1"/>
    </xf>
    <xf borderId="1" fillId="3" fontId="6" numFmtId="0" xfId="0" applyAlignment="1" applyBorder="1" applyFont="1">
      <alignment readingOrder="0" shrinkToFit="0" vertical="center" wrapText="1"/>
    </xf>
    <xf borderId="18" fillId="4" fontId="4" numFmtId="166" xfId="0" applyAlignment="1" applyBorder="1" applyFont="1" applyNumberFormat="1">
      <alignment horizontal="center" readingOrder="0" shrinkToFit="0" vertical="center" wrapText="1"/>
    </xf>
    <xf borderId="24" fillId="3" fontId="5" numFmtId="0" xfId="0" applyAlignment="1" applyBorder="1" applyFont="1">
      <alignment shrinkToFit="0" vertical="center" wrapText="1"/>
    </xf>
    <xf borderId="24" fillId="3" fontId="8" numFmtId="0" xfId="0" applyAlignment="1" applyBorder="1" applyFont="1">
      <alignment horizontal="left" shrinkToFit="0" vertical="center" wrapText="1"/>
    </xf>
    <xf borderId="26" fillId="3" fontId="8" numFmtId="0" xfId="0" applyAlignment="1" applyBorder="1" applyFont="1">
      <alignment shrinkToFit="0" vertical="center" wrapText="1"/>
    </xf>
    <xf borderId="27" fillId="3" fontId="8" numFmtId="0" xfId="0" applyAlignment="1" applyBorder="1" applyFont="1">
      <alignment shrinkToFit="0" vertical="center" wrapText="1"/>
    </xf>
    <xf borderId="27" fillId="3" fontId="5" numFmtId="0" xfId="0" applyAlignment="1" applyBorder="1" applyFont="1">
      <alignment shrinkToFit="0" vertical="center" wrapText="1"/>
    </xf>
    <xf borderId="27" fillId="3" fontId="8" numFmtId="0" xfId="0" applyAlignment="1" applyBorder="1" applyFont="1">
      <alignment horizontal="left" shrinkToFit="0" vertical="center" wrapText="1"/>
    </xf>
    <xf borderId="27" fillId="3" fontId="6" numFmtId="0" xfId="0" applyAlignment="1" applyBorder="1" applyFont="1">
      <alignment shrinkToFit="0" vertical="center" wrapText="1"/>
    </xf>
    <xf borderId="27" fillId="3" fontId="1" numFmtId="0" xfId="0" applyAlignment="1" applyBorder="1" applyFont="1">
      <alignment shrinkToFit="0" vertical="center" wrapText="0"/>
    </xf>
    <xf borderId="28" fillId="3" fontId="8" numFmtId="0" xfId="0" applyAlignment="1" applyBorder="1" applyFont="1">
      <alignment shrinkToFit="0" vertical="center" wrapText="1"/>
    </xf>
    <xf borderId="1" fillId="2" fontId="8" numFmtId="0" xfId="0" applyAlignment="1" applyBorder="1" applyFont="1">
      <alignment shrinkToFit="0" vertical="center" wrapText="1"/>
    </xf>
    <xf borderId="1" fillId="2" fontId="5" numFmtId="0" xfId="0" applyAlignment="1" applyBorder="1" applyFont="1">
      <alignment shrinkToFit="0" vertical="center" wrapText="1"/>
    </xf>
    <xf borderId="1" fillId="2" fontId="5" numFmtId="0" xfId="0" applyAlignment="1" applyBorder="1" applyFont="1">
      <alignment horizontal="center" shrinkToFit="0" vertical="center" wrapText="1"/>
    </xf>
    <xf borderId="1" fillId="2" fontId="6" numFmtId="0" xfId="0" applyAlignment="1" applyBorder="1" applyFont="1">
      <alignment shrinkToFit="0" vertical="center" wrapText="1"/>
    </xf>
    <xf borderId="1" fillId="2" fontId="8" numFmtId="0" xfId="0" applyAlignment="1" applyBorder="1" applyFont="1">
      <alignment horizontal="left" shrinkToFit="0" vertical="center" wrapText="1"/>
    </xf>
    <xf borderId="1" fillId="2" fontId="1" numFmtId="0" xfId="0" applyAlignment="1" applyBorder="1" applyFont="1">
      <alignment shrinkToFit="0" vertical="center" wrapText="0"/>
    </xf>
    <xf borderId="2" fillId="2" fontId="4" numFmtId="0" xfId="0" applyAlignment="1" applyBorder="1" applyFont="1">
      <alignment readingOrder="0" shrinkToFit="0" wrapText="0"/>
    </xf>
    <xf borderId="1" fillId="2" fontId="5" numFmtId="0" xfId="0" applyAlignment="1" applyBorder="1" applyFont="1">
      <alignment horizontal="left" shrinkToFit="0" wrapText="1"/>
    </xf>
    <xf borderId="5" fillId="5" fontId="6" numFmtId="0" xfId="0" applyAlignment="1" applyBorder="1" applyFill="1" applyFont="1">
      <alignment shrinkToFit="0" wrapText="0"/>
    </xf>
    <xf borderId="6" fillId="5" fontId="6" numFmtId="0" xfId="0" applyAlignment="1" applyBorder="1" applyFont="1">
      <alignment shrinkToFit="0" wrapText="0"/>
    </xf>
    <xf borderId="29" fillId="5" fontId="15" numFmtId="0" xfId="0" applyAlignment="1" applyBorder="1" applyFont="1">
      <alignment horizontal="right" shrinkToFit="0" wrapText="1"/>
    </xf>
    <xf borderId="30" fillId="0" fontId="3" numFmtId="0" xfId="0" applyBorder="1" applyFont="1"/>
    <xf borderId="18" fillId="5" fontId="22" numFmtId="167" xfId="0" applyAlignment="1" applyBorder="1" applyFont="1" applyNumberFormat="1">
      <alignment horizontal="center" shrinkToFit="0" wrapText="1"/>
    </xf>
    <xf borderId="6" fillId="5" fontId="6" numFmtId="0" xfId="0" applyAlignment="1" applyBorder="1" applyFont="1">
      <alignment shrinkToFit="0" wrapText="1"/>
    </xf>
    <xf borderId="6" fillId="5" fontId="10" numFmtId="0" xfId="0" applyAlignment="1" applyBorder="1" applyFont="1">
      <alignment shrinkToFit="0" wrapText="1"/>
    </xf>
    <xf borderId="6" fillId="5" fontId="1" numFmtId="0" xfId="0" applyAlignment="1" applyBorder="1" applyFont="1">
      <alignment shrinkToFit="0" wrapText="0"/>
    </xf>
    <xf borderId="7" fillId="5" fontId="6" numFmtId="0" xfId="0" applyAlignment="1" applyBorder="1" applyFont="1">
      <alignment shrinkToFit="0" wrapText="0"/>
    </xf>
    <xf borderId="8" fillId="5" fontId="6" numFmtId="0" xfId="0" applyAlignment="1" applyBorder="1" applyFont="1">
      <alignment shrinkToFit="0" wrapText="0"/>
    </xf>
    <xf borderId="1" fillId="5" fontId="6" numFmtId="0" xfId="0" applyAlignment="1" applyBorder="1" applyFont="1">
      <alignment shrinkToFit="0" wrapText="0"/>
    </xf>
    <xf borderId="2" fillId="5" fontId="15" numFmtId="0" xfId="0" applyAlignment="1" applyBorder="1" applyFont="1">
      <alignment horizontal="right" shrinkToFit="0" wrapText="1"/>
    </xf>
    <xf borderId="1" fillId="5" fontId="6" numFmtId="0" xfId="0" applyAlignment="1" applyBorder="1" applyFont="1">
      <alignment shrinkToFit="0" wrapText="1"/>
    </xf>
    <xf borderId="1" fillId="5" fontId="10" numFmtId="0" xfId="0" applyAlignment="1" applyBorder="1" applyFont="1">
      <alignment shrinkToFit="0" wrapText="0"/>
    </xf>
    <xf borderId="1" fillId="5" fontId="1" numFmtId="0" xfId="0" applyAlignment="1" applyBorder="1" applyFont="1">
      <alignment shrinkToFit="0" wrapText="0"/>
    </xf>
    <xf borderId="12" fillId="5" fontId="6" numFmtId="0" xfId="0" applyAlignment="1" applyBorder="1" applyFont="1">
      <alignment shrinkToFit="0" wrapText="0"/>
    </xf>
    <xf borderId="18" fillId="5" fontId="22" numFmtId="0" xfId="0" applyAlignment="1" applyBorder="1" applyFont="1">
      <alignment horizontal="center" shrinkToFit="0" wrapText="1"/>
    </xf>
    <xf borderId="18" fillId="5" fontId="22" numFmtId="3" xfId="0" applyAlignment="1" applyBorder="1" applyFont="1" applyNumberFormat="1">
      <alignment horizontal="center" shrinkToFit="0" wrapText="1"/>
    </xf>
    <xf borderId="31" fillId="5" fontId="15" numFmtId="0" xfId="0" applyAlignment="1" applyBorder="1" applyFont="1">
      <alignment horizontal="right" shrinkToFit="0" wrapText="1"/>
    </xf>
    <xf borderId="18" fillId="5" fontId="22" numFmtId="3" xfId="0" applyAlignment="1" applyBorder="1" applyFont="1" applyNumberFormat="1">
      <alignment horizontal="center" shrinkToFit="0" wrapText="0"/>
    </xf>
    <xf borderId="8" fillId="5" fontId="15" numFmtId="0" xfId="0" applyAlignment="1" applyBorder="1" applyFont="1">
      <alignment horizontal="right" shrinkToFit="0" wrapText="1"/>
    </xf>
    <xf borderId="4" fillId="5" fontId="1" numFmtId="0" xfId="0" applyAlignment="1" applyBorder="1" applyFont="1">
      <alignment shrinkToFit="0" wrapText="0"/>
    </xf>
    <xf borderId="4" fillId="5" fontId="15" numFmtId="0" xfId="0" applyAlignment="1" applyBorder="1" applyFont="1">
      <alignment horizontal="right" readingOrder="0" shrinkToFit="0" wrapText="0"/>
    </xf>
    <xf borderId="18" fillId="5" fontId="22" numFmtId="4" xfId="0" applyAlignment="1" applyBorder="1" applyFont="1" applyNumberFormat="1">
      <alignment horizontal="center" readingOrder="0" shrinkToFit="0" wrapText="0"/>
    </xf>
    <xf borderId="1" fillId="5" fontId="10" numFmtId="0" xfId="0" applyAlignment="1" applyBorder="1" applyFont="1">
      <alignment readingOrder="0" shrinkToFit="0" wrapText="0"/>
    </xf>
    <xf borderId="1" fillId="5" fontId="15" numFmtId="0" xfId="0" applyAlignment="1" applyBorder="1" applyFont="1">
      <alignment horizontal="right" shrinkToFit="0" wrapText="0"/>
    </xf>
    <xf borderId="18" fillId="4" fontId="22" numFmtId="4" xfId="0" applyAlignment="1" applyBorder="1" applyFont="1" applyNumberFormat="1">
      <alignment horizontal="center" readingOrder="0" shrinkToFit="0" wrapText="0"/>
    </xf>
    <xf borderId="18" fillId="5" fontId="22" numFmtId="165" xfId="0" applyAlignment="1" applyBorder="1" applyFont="1" applyNumberFormat="1">
      <alignment horizontal="center" shrinkToFit="0" wrapText="1"/>
    </xf>
    <xf borderId="18" fillId="5" fontId="22" numFmtId="166" xfId="0" applyAlignment="1" applyBorder="1" applyFont="1" applyNumberFormat="1">
      <alignment horizontal="center" shrinkToFit="0" wrapText="1"/>
    </xf>
    <xf borderId="18" fillId="4" fontId="22" numFmtId="9" xfId="0" applyAlignment="1" applyBorder="1" applyFont="1" applyNumberFormat="1">
      <alignment horizontal="center" readingOrder="0" shrinkToFit="0" wrapText="1"/>
    </xf>
    <xf borderId="18" fillId="4" fontId="22" numFmtId="168" xfId="0" applyAlignment="1" applyBorder="1" applyFont="1" applyNumberFormat="1">
      <alignment horizontal="center" readingOrder="0" shrinkToFit="0" wrapText="1"/>
    </xf>
    <xf borderId="18" fillId="5" fontId="22" numFmtId="169" xfId="0" applyAlignment="1" applyBorder="1" applyFont="1" applyNumberFormat="1">
      <alignment horizontal="center" shrinkToFit="0" wrapText="1"/>
    </xf>
    <xf borderId="26" fillId="5" fontId="6" numFmtId="0" xfId="0" applyAlignment="1" applyBorder="1" applyFont="1">
      <alignment shrinkToFit="0" wrapText="0"/>
    </xf>
    <xf borderId="27" fillId="5" fontId="6" numFmtId="0" xfId="0" applyAlignment="1" applyBorder="1" applyFont="1">
      <alignment shrinkToFit="0" wrapText="0"/>
    </xf>
    <xf borderId="32" fillId="5" fontId="15" numFmtId="0" xfId="0" applyAlignment="1" applyBorder="1" applyFont="1">
      <alignment horizontal="right" shrinkToFit="0" wrapText="0"/>
    </xf>
    <xf borderId="33" fillId="0" fontId="3" numFmtId="0" xfId="0" applyBorder="1" applyFont="1"/>
    <xf borderId="18" fillId="5" fontId="22" numFmtId="9" xfId="0" applyAlignment="1" applyBorder="1" applyFont="1" applyNumberFormat="1">
      <alignment horizontal="center" shrinkToFit="0" wrapText="1"/>
    </xf>
    <xf borderId="27" fillId="5" fontId="6" numFmtId="0" xfId="0" applyAlignment="1" applyBorder="1" applyFont="1">
      <alignment shrinkToFit="0" wrapText="1"/>
    </xf>
    <xf borderId="27" fillId="5" fontId="10" numFmtId="0" xfId="0" applyAlignment="1" applyBorder="1" applyFont="1">
      <alignment shrinkToFit="0" wrapText="0"/>
    </xf>
    <xf borderId="27" fillId="5" fontId="1" numFmtId="0" xfId="0" applyAlignment="1" applyBorder="1" applyFont="1">
      <alignment shrinkToFit="0" wrapText="0"/>
    </xf>
    <xf borderId="28" fillId="5" fontId="6" numFmtId="0" xfId="0" applyAlignment="1" applyBorder="1" applyFont="1">
      <alignment shrinkToFit="0" wrapText="0"/>
    </xf>
    <xf borderId="1" fillId="2" fontId="5" numFmtId="0" xfId="0" applyAlignment="1" applyBorder="1" applyFont="1">
      <alignment horizontal="center" shrinkToFit="0" wrapText="0"/>
    </xf>
    <xf borderId="18" fillId="0" fontId="5" numFmtId="0" xfId="0" applyAlignment="1" applyBorder="1" applyFont="1">
      <alignment horizontal="left" shrinkToFit="0" vertical="center" wrapText="1"/>
    </xf>
    <xf borderId="34" fillId="0" fontId="5" numFmtId="0" xfId="0" applyAlignment="1" applyBorder="1" applyFont="1">
      <alignment horizontal="left" shrinkToFit="0" vertical="center" wrapText="1"/>
    </xf>
    <xf borderId="35" fillId="0" fontId="3" numFmtId="0" xfId="0" applyBorder="1" applyFont="1"/>
    <xf borderId="36" fillId="0" fontId="3" numFmtId="0" xfId="0" applyBorder="1" applyFont="1"/>
    <xf borderId="1" fillId="2" fontId="5" numFmtId="0" xfId="0" applyAlignment="1" applyBorder="1" applyFont="1">
      <alignment horizontal="left" shrinkToFit="0" vertical="center" wrapText="1"/>
    </xf>
    <xf borderId="18" fillId="0" fontId="23" numFmtId="0" xfId="0" applyAlignment="1" applyBorder="1" applyFont="1">
      <alignment horizontal="left" shrinkToFit="0" vertical="center" wrapText="1"/>
    </xf>
    <xf borderId="34" fillId="0" fontId="6" numFmtId="0" xfId="0" applyAlignment="1" applyBorder="1" applyFont="1">
      <alignment horizontal="left" shrinkToFit="0" vertical="center" wrapText="1"/>
    </xf>
    <xf borderId="1" fillId="2" fontId="6" numFmtId="0" xfId="0" applyAlignment="1" applyBorder="1" applyFont="1">
      <alignment horizontal="left" shrinkToFit="0" vertical="center" wrapText="1"/>
    </xf>
    <xf borderId="34" fillId="0" fontId="24" numFmtId="0" xfId="0" applyAlignment="1" applyBorder="1" applyFont="1">
      <alignment horizontal="left" shrinkToFit="0" vertical="center" wrapText="1"/>
    </xf>
    <xf borderId="0" fillId="0" fontId="24" numFmtId="0" xfId="0" applyAlignment="1" applyFont="1">
      <alignment horizontal="left" shrinkToFit="0" vertical="center" wrapText="1"/>
    </xf>
    <xf borderId="1" fillId="2" fontId="1" numFmtId="0" xfId="0" applyAlignment="1" applyBorder="1" applyFont="1">
      <alignment horizontal="center"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742950</xdr:colOff>
      <xdr:row>0</xdr:row>
      <xdr:rowOff>0</xdr:rowOff>
    </xdr:from>
    <xdr:ext cx="2324100" cy="10382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0"/>
  <cols>
    <col customWidth="1" min="1" max="1" width="4.43"/>
    <col customWidth="1" min="2" max="2" width="11.43"/>
    <col customWidth="1" min="3" max="3" width="5.0"/>
    <col customWidth="1" min="4" max="4" width="30.71"/>
    <col customWidth="1" min="5" max="5" width="15.71"/>
    <col customWidth="1" min="6" max="6" width="20.71"/>
    <col customWidth="1" min="7" max="7" width="4.71"/>
    <col customWidth="1" min="8" max="8" width="55.71"/>
    <col customWidth="1" min="9" max="10" width="4.71"/>
    <col customWidth="1" min="11" max="11" width="27.14"/>
    <col customWidth="1" min="12" max="12" width="5.43"/>
  </cols>
  <sheetData>
    <row r="1" ht="36.0" customHeight="1">
      <c r="A1" s="1"/>
      <c r="B1" s="1"/>
      <c r="C1" s="1"/>
      <c r="D1" s="1"/>
      <c r="E1" s="1"/>
      <c r="F1" s="2" t="s">
        <v>0</v>
      </c>
      <c r="G1" s="3"/>
      <c r="H1" s="3"/>
      <c r="I1" s="3"/>
      <c r="J1" s="4"/>
      <c r="K1" s="1"/>
      <c r="L1" s="1"/>
    </row>
    <row r="2" ht="6.0" customHeight="1">
      <c r="A2" s="1"/>
      <c r="B2" s="1"/>
      <c r="C2" s="1"/>
      <c r="D2" s="1"/>
      <c r="E2" s="1"/>
      <c r="F2" s="5"/>
      <c r="G2" s="5"/>
      <c r="H2" s="6"/>
      <c r="I2" s="7"/>
      <c r="J2" s="8"/>
      <c r="K2" s="1"/>
      <c r="L2" s="1"/>
    </row>
    <row r="3" ht="16.5" customHeight="1">
      <c r="A3" s="1"/>
      <c r="B3" s="1"/>
      <c r="C3" s="1"/>
      <c r="D3" s="1"/>
      <c r="E3" s="1"/>
      <c r="F3" s="9" t="s">
        <v>1</v>
      </c>
      <c r="G3" s="3"/>
      <c r="H3" s="3"/>
      <c r="I3" s="3"/>
      <c r="J3" s="4"/>
      <c r="K3" s="1"/>
      <c r="L3" s="1"/>
    </row>
    <row r="4" ht="27.75" customHeight="1">
      <c r="A4" s="1"/>
      <c r="B4" s="10" t="s">
        <v>2</v>
      </c>
      <c r="C4" s="11"/>
      <c r="D4" s="8"/>
      <c r="E4" s="8"/>
      <c r="F4" s="1"/>
      <c r="G4" s="1"/>
      <c r="H4" s="1"/>
      <c r="I4" s="1"/>
      <c r="J4" s="1"/>
      <c r="K4" s="1"/>
      <c r="L4" s="1"/>
    </row>
    <row r="5" ht="34.5" customHeight="1">
      <c r="A5" s="1"/>
      <c r="B5" s="12"/>
      <c r="C5" s="13"/>
      <c r="D5" s="13"/>
      <c r="E5" s="13"/>
      <c r="F5" s="13"/>
      <c r="G5" s="13"/>
      <c r="H5" s="13"/>
      <c r="I5" s="13"/>
      <c r="J5" s="13"/>
      <c r="K5" s="14"/>
      <c r="L5" s="1"/>
    </row>
    <row r="6" ht="15.75" customHeight="1">
      <c r="A6" s="1"/>
      <c r="B6" s="15"/>
      <c r="C6" s="16" t="s">
        <v>3</v>
      </c>
      <c r="D6" s="17"/>
      <c r="E6" s="18"/>
      <c r="F6" s="19"/>
      <c r="G6" s="20"/>
      <c r="H6" s="21"/>
      <c r="I6" s="22"/>
      <c r="J6" s="22"/>
      <c r="K6" s="23"/>
      <c r="L6" s="1"/>
    </row>
    <row r="7" ht="15.75" customHeight="1">
      <c r="A7" s="1"/>
      <c r="B7" s="15"/>
      <c r="C7" s="24"/>
      <c r="D7" s="25"/>
      <c r="E7" s="25"/>
      <c r="F7" s="26"/>
      <c r="G7" s="25"/>
      <c r="H7" s="27"/>
      <c r="I7" s="28"/>
      <c r="J7" s="22"/>
      <c r="K7" s="23"/>
      <c r="L7" s="1"/>
    </row>
    <row r="8" ht="39.0" customHeight="1">
      <c r="A8" s="1"/>
      <c r="B8" s="15"/>
      <c r="C8" s="29"/>
      <c r="D8" s="30" t="s">
        <v>4</v>
      </c>
      <c r="E8" s="31"/>
      <c r="F8" s="32"/>
      <c r="G8" s="20"/>
      <c r="H8" s="33" t="s">
        <v>5</v>
      </c>
      <c r="I8" s="34"/>
      <c r="J8" s="22"/>
      <c r="K8" s="23"/>
      <c r="L8" s="1"/>
    </row>
    <row r="9" ht="22.5" customHeight="1">
      <c r="A9" s="1"/>
      <c r="B9" s="15"/>
      <c r="C9" s="29"/>
      <c r="D9" s="35"/>
      <c r="E9" s="35"/>
      <c r="F9" s="36"/>
      <c r="G9" s="36"/>
      <c r="H9" s="37" t="s">
        <v>6</v>
      </c>
      <c r="I9" s="34"/>
      <c r="J9" s="22"/>
      <c r="K9" s="23"/>
      <c r="L9" s="1"/>
    </row>
    <row r="10" ht="39.0" customHeight="1">
      <c r="A10" s="1"/>
      <c r="B10" s="15"/>
      <c r="C10" s="29"/>
      <c r="D10" s="38" t="s">
        <v>7</v>
      </c>
      <c r="E10" s="39"/>
      <c r="F10" s="40"/>
      <c r="G10" s="20"/>
      <c r="H10" s="41"/>
      <c r="I10" s="34"/>
      <c r="J10" s="22"/>
      <c r="K10" s="23"/>
      <c r="L10" s="1"/>
    </row>
    <row r="11" ht="12.0" customHeight="1">
      <c r="A11" s="1"/>
      <c r="B11" s="15"/>
      <c r="C11" s="29"/>
      <c r="D11" s="38"/>
      <c r="E11" s="39"/>
      <c r="F11" s="42"/>
      <c r="G11" s="20"/>
      <c r="H11" s="43"/>
      <c r="I11" s="34"/>
      <c r="J11" s="22"/>
      <c r="K11" s="23"/>
      <c r="L11" s="1"/>
    </row>
    <row r="12" ht="21.0" customHeight="1">
      <c r="A12" s="1"/>
      <c r="B12" s="15"/>
      <c r="C12" s="29"/>
      <c r="D12" s="35"/>
      <c r="E12" s="33"/>
      <c r="F12" s="44"/>
      <c r="G12" s="20"/>
      <c r="H12" s="33"/>
      <c r="I12" s="34"/>
      <c r="J12" s="22"/>
      <c r="K12" s="23"/>
      <c r="L12" s="1"/>
    </row>
    <row r="13" ht="39.75" customHeight="1">
      <c r="A13" s="1"/>
      <c r="B13" s="15"/>
      <c r="C13" s="29"/>
      <c r="D13" s="38" t="s">
        <v>8</v>
      </c>
      <c r="E13" s="39"/>
      <c r="F13" s="45"/>
      <c r="G13" s="20"/>
      <c r="H13" s="33" t="s">
        <v>9</v>
      </c>
      <c r="I13" s="34"/>
      <c r="J13" s="22"/>
      <c r="K13" s="23"/>
      <c r="L13" s="1"/>
    </row>
    <row r="14" ht="9.75" customHeight="1">
      <c r="A14" s="1"/>
      <c r="B14" s="15"/>
      <c r="C14" s="46"/>
      <c r="D14" s="47"/>
      <c r="E14" s="48"/>
      <c r="F14" s="49"/>
      <c r="G14" s="50"/>
      <c r="H14" s="49"/>
      <c r="I14" s="51"/>
      <c r="J14" s="22"/>
      <c r="K14" s="23"/>
      <c r="L14" s="1"/>
    </row>
    <row r="15" ht="27.75" customHeight="1">
      <c r="A15" s="1"/>
      <c r="B15" s="15"/>
      <c r="C15" s="44"/>
      <c r="D15" s="21"/>
      <c r="E15" s="42"/>
      <c r="F15" s="44"/>
      <c r="G15" s="20"/>
      <c r="H15" s="44"/>
      <c r="I15" s="22"/>
      <c r="J15" s="22"/>
      <c r="K15" s="23"/>
      <c r="L15" s="1"/>
    </row>
    <row r="16" ht="13.5" customHeight="1">
      <c r="A16" s="1"/>
      <c r="B16" s="15"/>
      <c r="C16" s="52" t="s">
        <v>10</v>
      </c>
      <c r="D16" s="17"/>
      <c r="E16" s="18"/>
      <c r="F16" s="21"/>
      <c r="G16" s="21"/>
      <c r="H16" s="21"/>
      <c r="I16" s="22"/>
      <c r="J16" s="22"/>
      <c r="K16" s="23"/>
      <c r="L16" s="1"/>
    </row>
    <row r="17" ht="33.75" customHeight="1">
      <c r="A17" s="1"/>
      <c r="B17" s="15"/>
      <c r="C17" s="24"/>
      <c r="D17" s="53"/>
      <c r="E17" s="27"/>
      <c r="F17" s="27"/>
      <c r="G17" s="27"/>
      <c r="H17" s="27"/>
      <c r="I17" s="28"/>
      <c r="J17" s="22"/>
      <c r="K17" s="23"/>
      <c r="L17" s="1"/>
    </row>
    <row r="18" ht="39.0" customHeight="1">
      <c r="A18" s="1"/>
      <c r="B18" s="15"/>
      <c r="C18" s="29"/>
      <c r="D18" s="35" t="s">
        <v>11</v>
      </c>
      <c r="E18" s="44"/>
      <c r="F18" s="54">
        <v>20000.0</v>
      </c>
      <c r="G18" s="20"/>
      <c r="H18" s="33" t="s">
        <v>12</v>
      </c>
      <c r="I18" s="34"/>
      <c r="J18" s="22"/>
      <c r="K18" s="23"/>
      <c r="L18" s="1"/>
    </row>
    <row r="19" ht="21.75" customHeight="1">
      <c r="A19" s="1"/>
      <c r="B19" s="15"/>
      <c r="C19" s="29"/>
      <c r="D19" s="38"/>
      <c r="E19" s="42"/>
      <c r="F19" s="44"/>
      <c r="G19" s="20"/>
      <c r="H19" s="33"/>
      <c r="I19" s="34"/>
      <c r="J19" s="22"/>
      <c r="K19" s="23"/>
      <c r="L19" s="1"/>
    </row>
    <row r="20" ht="57.0" customHeight="1">
      <c r="A20" s="1"/>
      <c r="B20" s="15"/>
      <c r="C20" s="29"/>
      <c r="D20" s="38" t="s">
        <v>13</v>
      </c>
      <c r="E20" s="42"/>
      <c r="F20" s="55">
        <v>0.3</v>
      </c>
      <c r="G20" s="20"/>
      <c r="H20" s="33" t="s">
        <v>14</v>
      </c>
      <c r="I20" s="34"/>
      <c r="J20" s="22"/>
      <c r="K20" s="23"/>
      <c r="L20" s="1"/>
    </row>
    <row r="21" ht="15.75" customHeight="1">
      <c r="A21" s="1"/>
      <c r="B21" s="15"/>
      <c r="C21" s="46"/>
      <c r="D21" s="47"/>
      <c r="E21" s="48"/>
      <c r="F21" s="49"/>
      <c r="G21" s="50"/>
      <c r="H21" s="49"/>
      <c r="I21" s="51"/>
      <c r="J21" s="22"/>
      <c r="K21" s="23"/>
      <c r="L21" s="1"/>
    </row>
    <row r="22" ht="21.0" customHeight="1">
      <c r="A22" s="1"/>
      <c r="B22" s="15"/>
      <c r="C22" s="44"/>
      <c r="D22" s="21"/>
      <c r="E22" s="42"/>
      <c r="F22" s="44"/>
      <c r="G22" s="20"/>
      <c r="H22" s="44"/>
      <c r="I22" s="22"/>
      <c r="J22" s="22"/>
      <c r="K22" s="23"/>
      <c r="L22" s="1"/>
    </row>
    <row r="23" ht="15.75" customHeight="1">
      <c r="A23" s="1"/>
      <c r="B23" s="15"/>
      <c r="C23" s="56" t="s">
        <v>15</v>
      </c>
      <c r="D23" s="3"/>
      <c r="E23" s="4"/>
      <c r="F23" s="42"/>
      <c r="G23" s="20"/>
      <c r="H23" s="44"/>
      <c r="I23" s="22"/>
      <c r="J23" s="22"/>
      <c r="K23" s="23"/>
      <c r="L23" s="1"/>
    </row>
    <row r="24" ht="15.75" customHeight="1">
      <c r="A24" s="1"/>
      <c r="B24" s="15"/>
      <c r="C24" s="57"/>
      <c r="D24" s="58"/>
      <c r="E24" s="58"/>
      <c r="F24" s="59"/>
      <c r="G24" s="25"/>
      <c r="H24" s="60"/>
      <c r="I24" s="28"/>
      <c r="J24" s="22"/>
      <c r="K24" s="23"/>
      <c r="L24" s="1"/>
    </row>
    <row r="25" ht="25.5" customHeight="1">
      <c r="A25" s="1"/>
      <c r="B25" s="15"/>
      <c r="C25" s="61"/>
      <c r="D25" s="62" t="s">
        <v>16</v>
      </c>
      <c r="E25" s="62"/>
      <c r="F25" s="63">
        <v>0.6</v>
      </c>
      <c r="G25" s="20"/>
      <c r="H25" s="64" t="s">
        <v>17</v>
      </c>
      <c r="I25" s="34"/>
      <c r="J25" s="22"/>
      <c r="K25" s="23"/>
      <c r="L25" s="1"/>
    </row>
    <row r="26" ht="15.75" customHeight="1">
      <c r="A26" s="1"/>
      <c r="B26" s="15"/>
      <c r="C26" s="61"/>
      <c r="D26" s="62"/>
      <c r="E26" s="62"/>
      <c r="F26" s="42"/>
      <c r="G26" s="20"/>
      <c r="H26" s="33"/>
      <c r="I26" s="34"/>
      <c r="J26" s="22"/>
      <c r="K26" s="23"/>
      <c r="L26" s="1"/>
    </row>
    <row r="27" ht="27.0" customHeight="1">
      <c r="A27" s="1"/>
      <c r="B27" s="15"/>
      <c r="C27" s="61"/>
      <c r="D27" s="65" t="s">
        <v>18</v>
      </c>
      <c r="E27" s="62"/>
      <c r="F27" s="66">
        <v>0.5</v>
      </c>
      <c r="G27" s="20"/>
      <c r="H27" s="67" t="s">
        <v>19</v>
      </c>
      <c r="I27" s="34"/>
      <c r="J27" s="22"/>
      <c r="K27" s="23"/>
      <c r="L27" s="1"/>
    </row>
    <row r="28" ht="21.75" customHeight="1">
      <c r="A28" s="1"/>
      <c r="B28" s="15"/>
      <c r="C28" s="29"/>
      <c r="D28" s="68"/>
      <c r="E28" s="68"/>
      <c r="F28" s="69"/>
      <c r="G28" s="20"/>
      <c r="H28" s="70"/>
      <c r="I28" s="34"/>
      <c r="J28" s="22"/>
      <c r="K28" s="23"/>
      <c r="L28" s="1"/>
    </row>
    <row r="29" ht="42.0" customHeight="1">
      <c r="A29" s="1"/>
      <c r="B29" s="15"/>
      <c r="C29" s="29"/>
      <c r="D29" s="38" t="s">
        <v>20</v>
      </c>
      <c r="E29" s="68"/>
      <c r="F29" s="54">
        <v>4.0</v>
      </c>
      <c r="G29" s="71"/>
      <c r="H29" s="70" t="s">
        <v>21</v>
      </c>
      <c r="I29" s="34"/>
      <c r="J29" s="22"/>
      <c r="K29" s="23"/>
      <c r="L29" s="1"/>
    </row>
    <row r="30" ht="21.75" customHeight="1">
      <c r="A30" s="1"/>
      <c r="B30" s="15"/>
      <c r="C30" s="29"/>
      <c r="D30" s="35"/>
      <c r="E30" s="35"/>
      <c r="F30" s="36"/>
      <c r="G30" s="20"/>
      <c r="H30" s="70"/>
      <c r="I30" s="34"/>
      <c r="J30" s="22"/>
      <c r="K30" s="23"/>
      <c r="L30" s="1"/>
    </row>
    <row r="31" ht="39.0" customHeight="1">
      <c r="A31" s="1"/>
      <c r="B31" s="15"/>
      <c r="C31" s="29"/>
      <c r="D31" s="30" t="s">
        <v>22</v>
      </c>
      <c r="E31" s="31"/>
      <c r="F31" s="72">
        <v>45.0</v>
      </c>
      <c r="G31" s="20"/>
      <c r="H31" s="70" t="s">
        <v>23</v>
      </c>
      <c r="I31" s="34"/>
      <c r="J31" s="22"/>
      <c r="K31" s="23"/>
      <c r="L31" s="1"/>
    </row>
    <row r="32" ht="15.75" customHeight="1">
      <c r="A32" s="1"/>
      <c r="B32" s="15"/>
      <c r="C32" s="46"/>
      <c r="D32" s="73"/>
      <c r="E32" s="74"/>
      <c r="F32" s="74"/>
      <c r="G32" s="50"/>
      <c r="H32" s="74"/>
      <c r="I32" s="51"/>
      <c r="J32" s="22"/>
      <c r="K32" s="23"/>
      <c r="L32" s="1"/>
    </row>
    <row r="33" ht="39.0" customHeight="1">
      <c r="A33" s="1"/>
      <c r="B33" s="75"/>
      <c r="C33" s="76"/>
      <c r="D33" s="77"/>
      <c r="E33" s="78"/>
      <c r="F33" s="78"/>
      <c r="G33" s="79"/>
      <c r="H33" s="78"/>
      <c r="I33" s="80"/>
      <c r="J33" s="80"/>
      <c r="K33" s="81"/>
      <c r="L33" s="1"/>
    </row>
    <row r="34" ht="25.5" customHeight="1">
      <c r="A34" s="1"/>
      <c r="B34" s="82"/>
      <c r="C34" s="82"/>
      <c r="D34" s="83"/>
      <c r="E34" s="83"/>
      <c r="F34" s="84"/>
      <c r="G34" s="85"/>
      <c r="H34" s="86"/>
      <c r="I34" s="87"/>
      <c r="J34" s="87"/>
      <c r="K34" s="82"/>
      <c r="L34" s="1"/>
    </row>
    <row r="35" ht="25.5" customHeight="1">
      <c r="A35" s="1"/>
      <c r="B35" s="88" t="s">
        <v>24</v>
      </c>
      <c r="C35" s="3"/>
      <c r="D35" s="4"/>
      <c r="E35" s="89"/>
      <c r="F35" s="6"/>
      <c r="G35" s="7"/>
      <c r="H35" s="8"/>
      <c r="I35" s="1"/>
      <c r="J35" s="1"/>
      <c r="K35" s="1"/>
      <c r="L35" s="1"/>
    </row>
    <row r="36" ht="21.75" customHeight="1">
      <c r="A36" s="1"/>
      <c r="B36" s="90"/>
      <c r="C36" s="91"/>
      <c r="D36" s="92" t="s">
        <v>25</v>
      </c>
      <c r="E36" s="93"/>
      <c r="F36" s="94">
        <f>F8*(F13/1000)</f>
        <v>0</v>
      </c>
      <c r="G36" s="95"/>
      <c r="H36" s="96"/>
      <c r="I36" s="97"/>
      <c r="J36" s="97"/>
      <c r="K36" s="98"/>
      <c r="L36" s="1"/>
    </row>
    <row r="37" ht="21.75" customHeight="1">
      <c r="A37" s="1"/>
      <c r="B37" s="99"/>
      <c r="C37" s="100"/>
      <c r="D37" s="101" t="s">
        <v>26</v>
      </c>
      <c r="E37" s="4"/>
      <c r="F37" s="94">
        <f>SUM(F18*F20)</f>
        <v>6000</v>
      </c>
      <c r="G37" s="102"/>
      <c r="H37" s="103"/>
      <c r="I37" s="104"/>
      <c r="J37" s="104"/>
      <c r="K37" s="105"/>
      <c r="L37" s="1"/>
    </row>
    <row r="38" ht="21.75" customHeight="1">
      <c r="A38" s="1"/>
      <c r="B38" s="99"/>
      <c r="C38" s="100"/>
      <c r="D38" s="101" t="s">
        <v>27</v>
      </c>
      <c r="E38" s="4"/>
      <c r="F38" s="106">
        <f>SUM(F8*F10)+F18</f>
        <v>20000</v>
      </c>
      <c r="G38" s="102"/>
      <c r="H38" s="103"/>
      <c r="I38" s="104"/>
      <c r="J38" s="104"/>
      <c r="K38" s="105"/>
      <c r="L38" s="1"/>
    </row>
    <row r="39" ht="21.75" customHeight="1">
      <c r="A39" s="1"/>
      <c r="B39" s="99"/>
      <c r="C39" s="100"/>
      <c r="D39" s="101" t="s">
        <v>28</v>
      </c>
      <c r="E39" s="4"/>
      <c r="F39" s="107">
        <f>SUM(F38*F25)</f>
        <v>12000</v>
      </c>
      <c r="G39" s="102"/>
      <c r="H39" s="103" t="s">
        <v>29</v>
      </c>
      <c r="I39" s="104"/>
      <c r="J39" s="104"/>
      <c r="K39" s="105"/>
      <c r="L39" s="1"/>
    </row>
    <row r="40" ht="21.75" customHeight="1">
      <c r="A40" s="1"/>
      <c r="B40" s="108" t="s">
        <v>30</v>
      </c>
      <c r="C40" s="3"/>
      <c r="D40" s="3"/>
      <c r="E40" s="4"/>
      <c r="F40" s="109">
        <f>((F10*F8)+F18)*(F29/100)</f>
        <v>800</v>
      </c>
      <c r="G40" s="102"/>
      <c r="H40" s="103" t="s">
        <v>31</v>
      </c>
      <c r="I40" s="104"/>
      <c r="J40" s="104"/>
      <c r="K40" s="105"/>
      <c r="L40" s="1"/>
    </row>
    <row r="41" ht="21.75" customHeight="1">
      <c r="A41" s="1"/>
      <c r="B41" s="110"/>
      <c r="C41" s="111"/>
      <c r="D41" s="111"/>
      <c r="E41" s="112" t="s">
        <v>32</v>
      </c>
      <c r="F41" s="113">
        <f>SUM(F37/F40)</f>
        <v>7.5</v>
      </c>
      <c r="G41" s="102"/>
      <c r="H41" s="114" t="s">
        <v>33</v>
      </c>
      <c r="I41" s="104"/>
      <c r="J41" s="104"/>
      <c r="K41" s="105"/>
      <c r="L41" s="1"/>
    </row>
    <row r="42" ht="21.75" customHeight="1">
      <c r="A42" s="1"/>
      <c r="B42" s="110"/>
      <c r="C42" s="104"/>
      <c r="D42" s="104"/>
      <c r="E42" s="115" t="s">
        <v>34</v>
      </c>
      <c r="F42" s="116">
        <v>0.05</v>
      </c>
      <c r="G42" s="102"/>
      <c r="H42" s="103" t="s">
        <v>35</v>
      </c>
      <c r="I42" s="104"/>
      <c r="J42" s="104"/>
      <c r="K42" s="105"/>
      <c r="L42" s="1"/>
    </row>
    <row r="43" ht="21.75" customHeight="1">
      <c r="A43" s="1"/>
      <c r="B43" s="108" t="s">
        <v>36</v>
      </c>
      <c r="C43" s="3"/>
      <c r="D43" s="3"/>
      <c r="E43" s="4"/>
      <c r="F43" s="109">
        <f>SUM(F40*F42)</f>
        <v>40</v>
      </c>
      <c r="G43" s="102"/>
      <c r="H43" s="103" t="s">
        <v>37</v>
      </c>
      <c r="I43" s="104"/>
      <c r="J43" s="104"/>
      <c r="K43" s="105"/>
      <c r="L43" s="1"/>
    </row>
    <row r="44" ht="21.75" customHeight="1">
      <c r="A44" s="1"/>
      <c r="B44" s="108" t="s">
        <v>38</v>
      </c>
      <c r="C44" s="3"/>
      <c r="D44" s="3"/>
      <c r="E44" s="4"/>
      <c r="F44" s="117">
        <f>SUM(F39*F27)</f>
        <v>6000</v>
      </c>
      <c r="G44" s="102"/>
      <c r="H44" s="114" t="s">
        <v>39</v>
      </c>
      <c r="I44" s="104"/>
      <c r="J44" s="104"/>
      <c r="K44" s="105"/>
      <c r="L44" s="1"/>
    </row>
    <row r="45" ht="21.75" customHeight="1">
      <c r="A45" s="1"/>
      <c r="B45" s="108" t="s">
        <v>40</v>
      </c>
      <c r="C45" s="3"/>
      <c r="D45" s="3"/>
      <c r="E45" s="4"/>
      <c r="F45" s="117">
        <f>SUM(F40*F31)</f>
        <v>36000</v>
      </c>
      <c r="G45" s="102"/>
      <c r="H45" s="103" t="s">
        <v>41</v>
      </c>
      <c r="I45" s="104"/>
      <c r="J45" s="104"/>
      <c r="K45" s="105"/>
      <c r="L45" s="1"/>
    </row>
    <row r="46" ht="21.75" customHeight="1">
      <c r="A46" s="1"/>
      <c r="B46" s="99"/>
      <c r="C46" s="100"/>
      <c r="D46" s="101" t="s">
        <v>42</v>
      </c>
      <c r="E46" s="4"/>
      <c r="F46" s="118">
        <f>(F31*F40)-(F36+F37)</f>
        <v>30000</v>
      </c>
      <c r="G46" s="102"/>
      <c r="H46" s="103" t="s">
        <v>43</v>
      </c>
      <c r="I46" s="104"/>
      <c r="J46" s="104"/>
      <c r="K46" s="105"/>
      <c r="L46" s="1"/>
    </row>
    <row r="47" ht="21.75" customHeight="1">
      <c r="A47" s="1"/>
      <c r="B47" s="108" t="s">
        <v>44</v>
      </c>
      <c r="C47" s="3"/>
      <c r="D47" s="3"/>
      <c r="E47" s="4"/>
      <c r="F47" s="119">
        <v>0.0</v>
      </c>
      <c r="G47" s="102"/>
      <c r="H47" s="103" t="s">
        <v>45</v>
      </c>
      <c r="I47" s="104"/>
      <c r="J47" s="104"/>
      <c r="K47" s="105"/>
      <c r="L47" s="1"/>
    </row>
    <row r="48" ht="21.75" customHeight="1">
      <c r="A48" s="1"/>
      <c r="B48" s="108" t="s">
        <v>46</v>
      </c>
      <c r="C48" s="3"/>
      <c r="D48" s="3"/>
      <c r="E48" s="4"/>
      <c r="F48" s="120">
        <v>4.0</v>
      </c>
      <c r="G48" s="102"/>
      <c r="H48" s="103" t="s">
        <v>47</v>
      </c>
      <c r="I48" s="104"/>
      <c r="J48" s="104"/>
      <c r="K48" s="105"/>
      <c r="L48" s="1"/>
    </row>
    <row r="49" ht="21.75" customHeight="1">
      <c r="A49" s="1"/>
      <c r="B49" s="108" t="s">
        <v>48</v>
      </c>
      <c r="C49" s="3"/>
      <c r="D49" s="3"/>
      <c r="E49" s="4"/>
      <c r="F49" s="120">
        <v>67.0</v>
      </c>
      <c r="G49" s="102"/>
      <c r="H49" s="103" t="s">
        <v>49</v>
      </c>
      <c r="I49" s="104"/>
      <c r="J49" s="104"/>
      <c r="K49" s="105"/>
      <c r="L49" s="1"/>
    </row>
    <row r="50" ht="21.75" customHeight="1">
      <c r="A50" s="1"/>
      <c r="B50" s="108" t="s">
        <v>50</v>
      </c>
      <c r="C50" s="3"/>
      <c r="D50" s="3"/>
      <c r="E50" s="4"/>
      <c r="F50" s="118">
        <f>SUM((F40+F43)*F47)*(F49*F48)</f>
        <v>0</v>
      </c>
      <c r="G50" s="102"/>
      <c r="H50" s="103" t="s">
        <v>51</v>
      </c>
      <c r="I50" s="104"/>
      <c r="J50" s="104"/>
      <c r="K50" s="105"/>
      <c r="L50" s="1"/>
    </row>
    <row r="51" ht="21.75" customHeight="1">
      <c r="A51" s="1"/>
      <c r="B51" s="108" t="s">
        <v>52</v>
      </c>
      <c r="C51" s="3"/>
      <c r="D51" s="3"/>
      <c r="E51" s="4"/>
      <c r="F51" s="118">
        <f>SUM(F43*F31)</f>
        <v>1800</v>
      </c>
      <c r="G51" s="102"/>
      <c r="H51" s="103" t="s">
        <v>53</v>
      </c>
      <c r="I51" s="104"/>
      <c r="J51" s="104"/>
      <c r="K51" s="105"/>
      <c r="L51" s="1"/>
    </row>
    <row r="52" ht="21.75" customHeight="1">
      <c r="A52" s="1"/>
      <c r="B52" s="108" t="s">
        <v>54</v>
      </c>
      <c r="C52" s="3"/>
      <c r="D52" s="3"/>
      <c r="E52" s="4"/>
      <c r="F52" s="121">
        <f>SUM(F46+F44+F51+F50)</f>
        <v>37800</v>
      </c>
      <c r="G52" s="102"/>
      <c r="H52" s="103" t="s">
        <v>55</v>
      </c>
      <c r="I52" s="104"/>
      <c r="J52" s="104"/>
      <c r="K52" s="105"/>
      <c r="L52" s="1"/>
    </row>
    <row r="53" ht="21.75" customHeight="1">
      <c r="A53" s="1"/>
      <c r="B53" s="108" t="s">
        <v>56</v>
      </c>
      <c r="C53" s="3"/>
      <c r="D53" s="3"/>
      <c r="E53" s="4"/>
      <c r="F53" s="121">
        <f>SUM(F52/(F40+F43))</f>
        <v>45</v>
      </c>
      <c r="G53" s="102"/>
      <c r="H53" s="103" t="s">
        <v>57</v>
      </c>
      <c r="I53" s="104"/>
      <c r="J53" s="104"/>
      <c r="K53" s="105"/>
      <c r="L53" s="1"/>
    </row>
    <row r="54" ht="21.75" customHeight="1">
      <c r="A54" s="1"/>
      <c r="B54" s="122"/>
      <c r="C54" s="123"/>
      <c r="D54" s="124" t="s">
        <v>58</v>
      </c>
      <c r="E54" s="125"/>
      <c r="F54" s="126">
        <f>(F52)/(F36+F37)</f>
        <v>6.3</v>
      </c>
      <c r="G54" s="127"/>
      <c r="H54" s="128" t="s">
        <v>59</v>
      </c>
      <c r="I54" s="129"/>
      <c r="J54" s="129"/>
      <c r="K54" s="130"/>
      <c r="L54" s="1"/>
    </row>
    <row r="55" ht="12.0" customHeight="1">
      <c r="A55" s="1"/>
      <c r="B55" s="1"/>
      <c r="C55" s="1"/>
      <c r="D55" s="7"/>
      <c r="E55" s="7"/>
      <c r="F55" s="6"/>
      <c r="G55" s="7"/>
      <c r="H55" s="8"/>
      <c r="I55" s="1"/>
      <c r="J55" s="1"/>
      <c r="K55" s="1"/>
      <c r="L55" s="1"/>
    </row>
    <row r="56" ht="12.0" customHeight="1">
      <c r="A56" s="1"/>
      <c r="B56" s="1"/>
      <c r="C56" s="1"/>
      <c r="D56" s="7"/>
      <c r="E56" s="7"/>
      <c r="F56" s="6"/>
      <c r="G56" s="7"/>
      <c r="H56" s="8"/>
      <c r="I56" s="1"/>
      <c r="J56" s="1"/>
      <c r="K56" s="1"/>
      <c r="L56" s="1"/>
    </row>
    <row r="57" ht="12.0" customHeight="1">
      <c r="A57" s="1"/>
      <c r="B57" s="1"/>
      <c r="C57" s="1"/>
      <c r="D57" s="7"/>
      <c r="E57" s="7"/>
      <c r="F57" s="6"/>
      <c r="G57" s="7"/>
      <c r="H57" s="8"/>
      <c r="I57" s="1"/>
      <c r="J57" s="1"/>
      <c r="K57" s="1"/>
      <c r="L57" s="1"/>
    </row>
    <row r="58" ht="12.0" customHeight="1">
      <c r="A58" s="1"/>
      <c r="B58" s="1"/>
      <c r="C58" s="1"/>
      <c r="D58" s="7"/>
      <c r="E58" s="7"/>
      <c r="F58" s="6"/>
      <c r="G58" s="7"/>
      <c r="H58" s="8"/>
      <c r="I58" s="1"/>
      <c r="J58" s="1"/>
      <c r="K58" s="1"/>
      <c r="L58" s="1"/>
    </row>
    <row r="59" ht="12.0" customHeight="1">
      <c r="A59" s="1"/>
      <c r="B59" s="1"/>
      <c r="C59" s="1"/>
      <c r="D59" s="8"/>
      <c r="E59" s="8"/>
      <c r="F59" s="131"/>
      <c r="G59" s="7"/>
      <c r="H59" s="8"/>
      <c r="I59" s="1"/>
      <c r="J59" s="1"/>
      <c r="K59" s="1"/>
      <c r="L59" s="1"/>
    </row>
    <row r="60" ht="29.25" customHeight="1">
      <c r="A60" s="1"/>
      <c r="B60" s="1"/>
      <c r="C60" s="1"/>
      <c r="D60" s="132" t="s">
        <v>60</v>
      </c>
      <c r="E60" s="133" t="s">
        <v>61</v>
      </c>
      <c r="F60" s="134"/>
      <c r="G60" s="134"/>
      <c r="H60" s="134"/>
      <c r="I60" s="135"/>
      <c r="J60" s="136"/>
      <c r="K60" s="1"/>
      <c r="L60" s="1"/>
    </row>
    <row r="61" ht="49.5" customHeight="1">
      <c r="A61" s="1"/>
      <c r="B61" s="1"/>
      <c r="C61" s="1"/>
      <c r="D61" s="137" t="s">
        <v>62</v>
      </c>
      <c r="E61" s="138" t="s">
        <v>63</v>
      </c>
      <c r="F61" s="134"/>
      <c r="G61" s="134"/>
      <c r="H61" s="134"/>
      <c r="I61" s="135"/>
      <c r="J61" s="139"/>
      <c r="K61" s="1"/>
      <c r="L61" s="1"/>
    </row>
    <row r="62" ht="34.5" customHeight="1">
      <c r="A62" s="1"/>
      <c r="B62" s="1"/>
      <c r="C62" s="1"/>
      <c r="D62" s="137" t="s">
        <v>64</v>
      </c>
      <c r="E62" s="138" t="s">
        <v>9</v>
      </c>
      <c r="F62" s="134"/>
      <c r="G62" s="134"/>
      <c r="H62" s="134"/>
      <c r="I62" s="135"/>
      <c r="J62" s="139"/>
      <c r="K62" s="1"/>
      <c r="L62" s="1"/>
    </row>
    <row r="63" ht="49.5" customHeight="1">
      <c r="A63" s="1"/>
      <c r="B63" s="1"/>
      <c r="C63" s="1"/>
      <c r="D63" s="137" t="s">
        <v>65</v>
      </c>
      <c r="E63" s="138" t="s">
        <v>66</v>
      </c>
      <c r="F63" s="134"/>
      <c r="G63" s="134"/>
      <c r="H63" s="134"/>
      <c r="I63" s="135"/>
      <c r="J63" s="139"/>
      <c r="K63" s="1"/>
      <c r="L63" s="1"/>
    </row>
    <row r="64" ht="49.5" customHeight="1">
      <c r="A64" s="1"/>
      <c r="B64" s="1"/>
      <c r="C64" s="1"/>
      <c r="D64" s="137" t="s">
        <v>67</v>
      </c>
      <c r="E64" s="138" t="s">
        <v>68</v>
      </c>
      <c r="F64" s="134"/>
      <c r="G64" s="134"/>
      <c r="H64" s="134"/>
      <c r="I64" s="135"/>
      <c r="J64" s="139"/>
      <c r="K64" s="1"/>
      <c r="L64" s="1"/>
    </row>
    <row r="65" ht="49.5" customHeight="1">
      <c r="A65" s="1"/>
      <c r="B65" s="1"/>
      <c r="C65" s="1"/>
      <c r="D65" s="137" t="s">
        <v>69</v>
      </c>
      <c r="E65" s="140" t="s">
        <v>70</v>
      </c>
      <c r="F65" s="134"/>
      <c r="G65" s="134"/>
      <c r="H65" s="134"/>
      <c r="I65" s="135"/>
      <c r="J65" s="141"/>
      <c r="K65" s="1"/>
      <c r="L65" s="1"/>
    </row>
    <row r="66" ht="12.0" customHeight="1">
      <c r="A66" s="1"/>
      <c r="B66" s="1"/>
      <c r="C66" s="1"/>
      <c r="D66" s="1"/>
      <c r="E66" s="1"/>
      <c r="F66" s="142"/>
      <c r="G66" s="1"/>
      <c r="H66" s="1"/>
      <c r="I66" s="1"/>
      <c r="J66" s="1"/>
      <c r="K66" s="1"/>
      <c r="L66" s="1"/>
    </row>
  </sheetData>
  <mergeCells count="32">
    <mergeCell ref="F1:J1"/>
    <mergeCell ref="F3:J3"/>
    <mergeCell ref="C6:E6"/>
    <mergeCell ref="D8:E8"/>
    <mergeCell ref="H9:H11"/>
    <mergeCell ref="C16:E16"/>
    <mergeCell ref="C23:E23"/>
    <mergeCell ref="D31:E31"/>
    <mergeCell ref="B35:D35"/>
    <mergeCell ref="D36:E36"/>
    <mergeCell ref="D37:E37"/>
    <mergeCell ref="D38:E38"/>
    <mergeCell ref="D39:E39"/>
    <mergeCell ref="B40:E40"/>
    <mergeCell ref="B43:E43"/>
    <mergeCell ref="B44:E44"/>
    <mergeCell ref="B45:E45"/>
    <mergeCell ref="D46:E46"/>
    <mergeCell ref="B47:E47"/>
    <mergeCell ref="B48:E48"/>
    <mergeCell ref="B49:E49"/>
    <mergeCell ref="E62:I62"/>
    <mergeCell ref="E63:I63"/>
    <mergeCell ref="E64:I64"/>
    <mergeCell ref="E65:I65"/>
    <mergeCell ref="B50:E50"/>
    <mergeCell ref="B51:E51"/>
    <mergeCell ref="B52:E52"/>
    <mergeCell ref="B53:E53"/>
    <mergeCell ref="D54:E54"/>
    <mergeCell ref="E60:I60"/>
    <mergeCell ref="E61:I61"/>
  </mergeCells>
  <drawing r:id="rId1"/>
</worksheet>
</file>